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riff" sheetId="1" r:id="rId1"/>
  </sheets>
  <calcPr calcId="162913"/>
</workbook>
</file>

<file path=xl/calcChain.xml><?xml version="1.0" encoding="utf-8"?>
<calcChain xmlns="http://schemas.openxmlformats.org/spreadsheetml/2006/main">
  <c r="G11" i="1" l="1"/>
  <c r="G8" i="1" l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<sst xmlns="http://schemas.openxmlformats.org/spreadsheetml/2006/main" count="19" uniqueCount="17">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</sst>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day&quot;"/>
    <numFmt numFmtId="172" formatCode="&quot; HUF/kWh/year&quot;"/>
    <numFmt numFmtId="173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G33" sqref="G33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6"/>
      <c r="B1" s="36"/>
      <c r="C1" s="36"/>
      <c r="D1" s="36"/>
      <c r="E1" s="36"/>
      <c r="F1" s="36"/>
      <c r="G1" s="36"/>
    </row>
    <row r="2" spans="1:13" x14ac:dyDescent="0.25">
      <c r="A2" s="36"/>
      <c r="B2" s="36"/>
      <c r="C2" s="36"/>
      <c r="D2" s="36"/>
      <c r="E2" s="36"/>
      <c r="F2" s="36"/>
      <c r="G2" s="36"/>
    </row>
    <row r="3" spans="1:13" x14ac:dyDescent="0.25">
      <c r="A3" s="36"/>
      <c r="B3" s="36"/>
      <c r="C3" s="36"/>
      <c r="D3" s="36"/>
      <c r="E3" s="36"/>
      <c r="F3" s="36"/>
      <c r="G3" s="36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7" t="s">
        <v>0</v>
      </c>
      <c r="D5" s="38"/>
      <c r="E5" s="39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40" t="s">
        <v>1</v>
      </c>
      <c r="B7" s="41"/>
      <c r="C7" s="44"/>
      <c r="D7" s="23" t="s">
        <v>2</v>
      </c>
      <c r="E7" s="21"/>
      <c r="F7" s="22" t="s">
        <v>5</v>
      </c>
      <c r="G7" s="5" t="str">
        <f>IF(C7="","-",ROUNDUP(IF(E7="",133.33,$C$7/E7),0))</f>
        <v>-</v>
      </c>
    </row>
    <row r="8" spans="1:13" x14ac:dyDescent="0.25">
      <c r="A8" s="42"/>
      <c r="B8" s="43"/>
      <c r="C8" s="44"/>
      <c r="D8" s="23" t="s">
        <v>3</v>
      </c>
      <c r="E8" s="21"/>
      <c r="F8" s="22" t="s">
        <v>4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ht="25.5" x14ac:dyDescent="0.25">
      <c r="A10" s="23" t="s">
        <v>6</v>
      </c>
      <c r="B10" s="23" t="s">
        <v>7</v>
      </c>
      <c r="C10" s="45" t="s">
        <v>8</v>
      </c>
      <c r="D10" s="46"/>
      <c r="E10" s="23" t="s">
        <v>9</v>
      </c>
      <c r="F10" s="23" t="s">
        <v>10</v>
      </c>
      <c r="G10" s="24" t="s">
        <v>11</v>
      </c>
    </row>
    <row r="11" spans="1:13" ht="15" customHeight="1" x14ac:dyDescent="0.25">
      <c r="A11" s="30" t="s">
        <v>12</v>
      </c>
      <c r="B11" s="25" t="s">
        <v>13</v>
      </c>
      <c r="C11" s="33">
        <f>IF(E7="",$C$7/133.33,E7)</f>
        <v>0</v>
      </c>
      <c r="D11" s="33"/>
      <c r="E11" s="29" t="str">
        <f>IFERROR($C$7/C11,"-")</f>
        <v>-</v>
      </c>
      <c r="F11" s="7">
        <f>IF(G11=0,0,G11/C7)</f>
        <v>0</v>
      </c>
      <c r="G11" s="34">
        <f>IFERROR(((0.3467))*(MAX(1,(133.33)*(E7/C7),(70.31)*(E8/C7))+(133.33)/MIN(133.33,IF(E7=0,133.33,C7/E7))+(70.31)/MIN(70.31,IF(E8=0,70.31,C7/E8)))*C7,0)</f>
        <v>0</v>
      </c>
      <c r="M11" s="8"/>
    </row>
    <row r="12" spans="1:13" x14ac:dyDescent="0.25">
      <c r="A12" s="31"/>
      <c r="B12" s="25" t="s">
        <v>14</v>
      </c>
      <c r="C12" s="33">
        <f>IF(E8="",$C$7/70.31,E8)</f>
        <v>0</v>
      </c>
      <c r="D12" s="33"/>
      <c r="E12" s="29" t="str">
        <f>IFERROR($C$7/C12,"-")</f>
        <v>-</v>
      </c>
      <c r="F12" s="26">
        <v>0</v>
      </c>
      <c r="G12" s="34"/>
      <c r="M12" s="9"/>
    </row>
    <row r="13" spans="1:13" ht="15" customHeight="1" x14ac:dyDescent="0.25">
      <c r="A13" s="32" t="s">
        <v>15</v>
      </c>
      <c r="B13" s="25" t="s">
        <v>13</v>
      </c>
      <c r="C13" s="35">
        <f>C7</f>
        <v>0</v>
      </c>
      <c r="D13" s="35"/>
      <c r="E13" s="10"/>
      <c r="F13" s="27">
        <v>109.27</v>
      </c>
      <c r="G13" s="11">
        <f>(C13/1000)*F13</f>
        <v>0</v>
      </c>
    </row>
    <row r="14" spans="1:13" ht="15.75" thickBot="1" x14ac:dyDescent="0.3">
      <c r="A14" s="32"/>
      <c r="B14" s="25" t="s">
        <v>14</v>
      </c>
      <c r="C14" s="35">
        <f>C7</f>
        <v>0</v>
      </c>
      <c r="D14" s="35"/>
      <c r="E14" s="10"/>
      <c r="F14" s="28">
        <v>13.32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sheetProtection selectLockedCell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2020-06-03T09:29:58Z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